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<sst xmlns="http://schemas.openxmlformats.org/spreadsheetml/2006/main" count="464" uniqueCount="134">
  <si>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</si>
  <si>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</si>
  <si>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</si>
  <si>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</si>
  <si>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</si>
  <si>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</si>
  <si>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</si>
  <si>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</si>
  <si>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</si>
  <si>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</si>
  <si>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</si>
  <si>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</si>
  <si>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</si>
  <si>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</si>
  <si>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</si>
  <si>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</si>
  <si>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</si>
  <si>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</si>
  <si>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</si>
  <si>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</si>
  <si>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</si>
  <si>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</si>
  <si>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</si>
  <si>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</si>
  <si>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</si>
  <si>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</si>
  <si>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</si>
  <si>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</si>
  <si>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</si>
  <si>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</si>
  <si>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</si>
  <si>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</si>
  <si>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</si>
  <si>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</si>
  <si>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</si>
  <si>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</si>
  <si>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</si>
  <si>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</si>
  <si>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</si>
  <si>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</si>
  <si>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</si>
  <si>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</si>
  <si>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</si>
  <si>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</si>
  <si>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</si>
  <si>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</si>
  <si>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</si>
  <si>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</si>
  <si>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</si>
  <si>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</si>
  <si>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</si>
  <si>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</si>
  <si>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</si>
  <si>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</si>
  <si>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</si>
  <si>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</si>
  <si>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</si>
  <si>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</si>
  <si>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</si>
  <si>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</si>
  <si>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</si>
  <si>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</si>
  <si>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</si>
  <si>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</si>
  <si>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</si>
  <si>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</si>
  <si>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</si>
  <si>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</si>
  <si>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</si>
  <si>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</si>
  <si>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</si>
  <si>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</si>
  <si>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</si>
  <si>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</si>
  <si>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</si>
  <si>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</si>
  <si>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</si>
  <si>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</si>
  <si>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</si>
  <si>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</si>
  <si>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</si>
  <si>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</si>
  <si>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</si>
  <si>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</si>
  <si>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</si>
  <si>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</si>
  <si>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</si>
  <si>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</si>
  <si>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</si>
  <si>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</si>
  <si>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</si>
  <si>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</si>
  <si>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</si>
  <si>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</si>
  <si>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</si>
  <si>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</si>
  <si>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</si>
  <si>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</si>
  <si>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</si>
  <si>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</si>
  <si>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</si>
  <si>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</si>
  <si>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</si>
  <si>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</si>
  <si>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</si>
  <si>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</si>
  <si>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</si>
  <si>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</si>
  <si>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</si>
  <si>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</si>
  <si>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</si>
  <si>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</si>
  <si>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</si>
  <si>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</si>
  <si>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</si>
  <si>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</si>
  <si>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</si>
  <si>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</si>
  <si>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</si>
  <si>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</si>
  <si>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</si>
  <si>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</si>
  <si>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</si>
  <si>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</si>
  <si>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</si>
  <si>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</si>
  <si>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</si>
  <si>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</si>
  <si>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</si>
  <si>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12.12.2018</t>
  </si>
  <si>
    <r>
      <t xml:space="preserve">станом на 12.12.2018р.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</si>
  <si>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</si>
  <si>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</si>
  <si>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12.12.2018р.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</si>
</sst>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4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94909"/>
        <c:crosses val="autoZero"/>
        <c:auto val="0"/>
        <c:lblOffset val="100"/>
        <c:tickLblSkip val="1"/>
        <c:noMultiLvlLbl val="0"/>
      </c:catAx>
      <c:valAx>
        <c:axId val="81949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497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39783"/>
        <c:crosses val="autoZero"/>
        <c:auto val="0"/>
        <c:lblOffset val="100"/>
        <c:tickLblSkip val="1"/>
        <c:noMultiLvlLbl val="0"/>
      </c:catAx>
      <c:valAx>
        <c:axId val="1673978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4267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45153"/>
        <c:crosses val="autoZero"/>
        <c:auto val="0"/>
        <c:lblOffset val="100"/>
        <c:tickLblSkip val="1"/>
        <c:noMultiLvlLbl val="0"/>
      </c:catAx>
      <c:valAx>
        <c:axId val="1374515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4403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56597514"/>
        <c:axId val="39615579"/>
      </c:lineChart>
      <c:catAx>
        <c:axId val="565975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15579"/>
        <c:crosses val="autoZero"/>
        <c:auto val="0"/>
        <c:lblOffset val="100"/>
        <c:tickLblSkip val="1"/>
        <c:noMultiLvlLbl val="0"/>
      </c:catAx>
      <c:valAx>
        <c:axId val="3961557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975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12.12.2018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0995892"/>
        <c:axId val="54745301"/>
      </c:bar3D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95892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2945662"/>
        <c:axId val="5184367"/>
      </c:bar3D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4566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07863"/>
        <c:crosses val="autoZero"/>
        <c:auto val="0"/>
        <c:lblOffset val="100"/>
        <c:tickLblSkip val="1"/>
        <c:noMultiLvlLbl val="0"/>
      </c:catAx>
      <c:valAx>
        <c:axId val="598078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53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98705"/>
        <c:crosses val="autoZero"/>
        <c:auto val="0"/>
        <c:lblOffset val="100"/>
        <c:tickLblSkip val="1"/>
        <c:noMultiLvlLbl val="0"/>
      </c:catAx>
      <c:valAx>
        <c:axId val="1259870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98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 val="autoZero"/>
        <c:auto val="0"/>
        <c:lblOffset val="100"/>
        <c:tickLblSkip val="1"/>
        <c:noMultiLvlLbl val="0"/>
      </c:catAx>
      <c:valAx>
        <c:axId val="1386215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27948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92741"/>
        <c:crosses val="autoZero"/>
        <c:auto val="0"/>
        <c:lblOffset val="100"/>
        <c:tickLblSkip val="1"/>
        <c:noMultiLvlLbl val="0"/>
      </c:catAx>
      <c:valAx>
        <c:axId val="4909274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505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 val="autoZero"/>
        <c:auto val="0"/>
        <c:lblOffset val="100"/>
        <c:tickLblSkip val="1"/>
        <c:noMultiLvlLbl val="0"/>
      </c:catAx>
      <c:valAx>
        <c:axId val="1708905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814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36185"/>
        <c:crosses val="autoZero"/>
        <c:auto val="0"/>
        <c:lblOffset val="100"/>
        <c:tickLblSkip val="1"/>
        <c:noMultiLvlLbl val="0"/>
      </c:catAx>
      <c:valAx>
        <c:axId val="4203618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837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87795"/>
        <c:crosses val="autoZero"/>
        <c:auto val="0"/>
        <c:lblOffset val="100"/>
        <c:tickLblSkip val="1"/>
        <c:noMultiLvlLbl val="0"/>
      </c:catAx>
      <c:valAx>
        <c:axId val="4948779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813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42736972"/>
        <c:axId val="49088429"/>
      </c:lineChart>
      <c:catAx>
        <c:axId val="427369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88429"/>
        <c:crosses val="autoZero"/>
        <c:auto val="0"/>
        <c:lblOffset val="100"/>
        <c:tickLblSkip val="1"/>
        <c:noMultiLvlLbl val="0"/>
      </c:catAx>
      <c:valAx>
        <c:axId val="4908842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36972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1 565 127,7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- 137 582,1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- 127 929,4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27">
        <v>0</v>
      </c>
      <c r="V19" s="128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27">
        <v>0</v>
      </c>
      <c r="V20" s="128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27">
        <v>0</v>
      </c>
      <c r="V21" s="128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43435</v>
      </c>
      <c r="S31" s="147">
        <v>35.16241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43435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130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5470.841428571429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5470.8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5470.8</v>
      </c>
      <c r="R6" s="69">
        <v>11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5470.8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5470.8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5470.8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5470.8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43446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5470.8</v>
      </c>
      <c r="R11" s="69"/>
      <c r="S11" s="65"/>
      <c r="T11" s="70"/>
      <c r="U11" s="127"/>
      <c r="V11" s="128"/>
      <c r="W11" s="122"/>
      <c r="X11" s="68">
        <f t="shared" si="3"/>
        <v>0</v>
      </c>
    </row>
    <row r="12" spans="1:24" ht="12.75">
      <c r="A12" s="10">
        <v>43447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5900</v>
      </c>
      <c r="P12" s="3">
        <f t="shared" si="2"/>
        <v>0</v>
      </c>
      <c r="Q12" s="2">
        <v>5470.8</v>
      </c>
      <c r="R12" s="69"/>
      <c r="S12" s="65"/>
      <c r="T12" s="70"/>
      <c r="U12" s="127"/>
      <c r="V12" s="128"/>
      <c r="W12" s="122"/>
      <c r="X12" s="68">
        <f t="shared" si="3"/>
        <v>0</v>
      </c>
    </row>
    <row r="13" spans="1:24" ht="12.75">
      <c r="A13" s="10">
        <v>43448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15100</v>
      </c>
      <c r="P13" s="3">
        <f t="shared" si="2"/>
        <v>0</v>
      </c>
      <c r="Q13" s="2">
        <v>5470.8</v>
      </c>
      <c r="R13" s="69"/>
      <c r="S13" s="65"/>
      <c r="T13" s="70"/>
      <c r="U13" s="127"/>
      <c r="V13" s="128"/>
      <c r="W13" s="122"/>
      <c r="X13" s="68">
        <f t="shared" si="3"/>
        <v>0</v>
      </c>
    </row>
    <row r="14" spans="1:24" ht="12.75">
      <c r="A14" s="10">
        <v>43451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5600</v>
      </c>
      <c r="P14" s="3">
        <f t="shared" si="2"/>
        <v>0</v>
      </c>
      <c r="Q14" s="2">
        <v>5470.8</v>
      </c>
      <c r="R14" s="69"/>
      <c r="S14" s="65"/>
      <c r="T14" s="74"/>
      <c r="U14" s="127"/>
      <c r="V14" s="128"/>
      <c r="W14" s="122"/>
      <c r="X14" s="68">
        <f t="shared" si="3"/>
        <v>0</v>
      </c>
    </row>
    <row r="15" spans="1:24" ht="12.75">
      <c r="A15" s="10">
        <v>43452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5470.8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43453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5470.8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43454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10300</v>
      </c>
      <c r="P17" s="3">
        <f t="shared" si="2"/>
        <v>0</v>
      </c>
      <c r="Q17" s="2">
        <v>5470.8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5470.8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5470.8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5470.8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5470.8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5470.8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5470.8</v>
      </c>
      <c r="R23" s="98"/>
      <c r="S23" s="99"/>
      <c r="T23" s="100"/>
      <c r="U23" s="142"/>
      <c r="V23" s="143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26793.4</v>
      </c>
      <c r="C24" s="85">
        <f t="shared" si="4"/>
        <v>1978.1999999999998</v>
      </c>
      <c r="D24" s="107">
        <f t="shared" si="4"/>
        <v>209.5</v>
      </c>
      <c r="E24" s="107">
        <f t="shared" si="4"/>
        <v>1768.7000000000003</v>
      </c>
      <c r="F24" s="85">
        <f t="shared" si="4"/>
        <v>94.30000000000001</v>
      </c>
      <c r="G24" s="85">
        <f t="shared" si="4"/>
        <v>1679.1999999999998</v>
      </c>
      <c r="H24" s="85">
        <f t="shared" si="4"/>
        <v>4556.799999999999</v>
      </c>
      <c r="I24" s="85">
        <f t="shared" si="4"/>
        <v>425</v>
      </c>
      <c r="J24" s="85">
        <f t="shared" si="4"/>
        <v>293.1</v>
      </c>
      <c r="K24" s="85">
        <f t="shared" si="4"/>
        <v>630.7</v>
      </c>
      <c r="L24" s="85">
        <f t="shared" si="4"/>
        <v>1639.3</v>
      </c>
      <c r="M24" s="84">
        <f t="shared" si="4"/>
        <v>205.89000000000027</v>
      </c>
      <c r="N24" s="84">
        <f t="shared" si="4"/>
        <v>38295.89</v>
      </c>
      <c r="O24" s="84">
        <f t="shared" si="4"/>
        <v>162200</v>
      </c>
      <c r="P24" s="86">
        <f>N24/O24</f>
        <v>0.23610289765721332</v>
      </c>
      <c r="Q24" s="2"/>
      <c r="R24" s="75">
        <f>SUM(R4:R23)</f>
        <v>11</v>
      </c>
      <c r="S24" s="75">
        <f>SUM(S4:S23)</f>
        <v>0</v>
      </c>
      <c r="T24" s="75">
        <f>SUM(T4:T23)</f>
        <v>0</v>
      </c>
      <c r="U24" s="144">
        <f>SUM(U4:U23)</f>
        <v>1</v>
      </c>
      <c r="V24" s="145"/>
      <c r="W24" s="119">
        <f>SUM(W4:W23)</f>
        <v>0</v>
      </c>
      <c r="X24" s="111">
        <f>R24+S24+U24+T24+V24+W24</f>
        <v>12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43446</v>
      </c>
      <c r="S29" s="147">
        <v>0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43446</v>
      </c>
      <c r="S39" s="136">
        <v>10327.34593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132</v>
      </c>
      <c r="P27" s="180"/>
    </row>
    <row r="28" spans="1:16" ht="30.75" customHeight="1">
      <c r="A28" s="170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грудень!S39</f>
        <v>10327.34593</v>
      </c>
      <c r="B29" s="45">
        <v>212449</v>
      </c>
      <c r="C29" s="45">
        <v>2089.02</v>
      </c>
      <c r="D29" s="45">
        <v>15588.47</v>
      </c>
      <c r="E29" s="45">
        <v>1597.16</v>
      </c>
      <c r="F29" s="45">
        <v>29564.06</v>
      </c>
      <c r="G29" s="45">
        <v>14548.55</v>
      </c>
      <c r="H29" s="45">
        <v>24</v>
      </c>
      <c r="I29" s="45">
        <v>20</v>
      </c>
      <c r="J29" s="45">
        <v>0</v>
      </c>
      <c r="K29" s="45">
        <v>0</v>
      </c>
      <c r="L29" s="59">
        <f>H29+F29+D29+J29+B29</f>
        <v>257625.53</v>
      </c>
      <c r="M29" s="46">
        <f>C29+E29+G29+I29+K29</f>
        <v>18254.73</v>
      </c>
      <c r="N29" s="47">
        <f>M29-L29</f>
        <v>-239370.8</v>
      </c>
      <c r="O29" s="181">
        <f>грудень!S29</f>
        <v>0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911931.16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175578.76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263818.95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32139.86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122036.56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13438.35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39053.25000000015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1565127.7000000002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212449</v>
      </c>
      <c r="C58" s="9">
        <f>C29</f>
        <v>2089.02</v>
      </c>
    </row>
    <row r="59" spans="1:3" ht="25.5">
      <c r="A59" s="76" t="s">
        <v>54</v>
      </c>
      <c r="B59" s="9">
        <f>D29</f>
        <v>15588.47</v>
      </c>
      <c r="C59" s="9">
        <f>E29</f>
        <v>1597.16</v>
      </c>
    </row>
    <row r="60" spans="1:3" ht="12.75">
      <c r="A60" s="76" t="s">
        <v>55</v>
      </c>
      <c r="B60" s="9">
        <f>F29</f>
        <v>29564.06</v>
      </c>
      <c r="C60" s="9">
        <f>G29</f>
        <v>14548.55</v>
      </c>
    </row>
    <row r="61" spans="1:3" ht="25.5">
      <c r="A61" s="76" t="s">
        <v>56</v>
      </c>
      <c r="B61" s="9">
        <f>H29</f>
        <v>24</v>
      </c>
      <c r="C61" s="9">
        <f>I29</f>
        <v>20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0" sqref="F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2018-12-12T10:10:46Z</dcterms:modified>
  <cp:category/>
  <cp:version/>
  <cp:contentType/>
  <cp:contentStatus/>
</cp:coreProperties>
</file>